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55" yWindow="645" windowWidth="16965" windowHeight="11760" activeTab="2"/>
  </bookViews>
  <sheets>
    <sheet name="PRIJAVA" sheetId="1" r:id="rId1"/>
    <sheet name="РЕЗУЛТАТИ" sheetId="2" r:id="rId2"/>
    <sheet name="Sheet2" sheetId="3" r:id="rId3"/>
    <sheet name="ПЛАСМАН" sheetId="4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3"/>
  <c r="N8"/>
  <c r="E8" s="1"/>
  <c r="N9"/>
  <c r="N10"/>
  <c r="N11"/>
  <c r="N12"/>
  <c r="N13"/>
  <c r="N14"/>
  <c r="E14" s="1"/>
  <c r="F14" s="1"/>
  <c r="N15"/>
  <c r="N16"/>
  <c r="N17"/>
  <c r="N18"/>
  <c r="E18" s="1"/>
  <c r="F18" s="1"/>
  <c r="N19"/>
  <c r="N20"/>
  <c r="N21"/>
  <c r="N22"/>
  <c r="N23"/>
  <c r="N24"/>
  <c r="N25"/>
  <c r="N2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N6"/>
  <c r="J6"/>
  <c r="D21" i="4"/>
  <c r="D25"/>
  <c r="D13"/>
  <c r="D20"/>
  <c r="D16"/>
  <c r="D23"/>
  <c r="D7"/>
  <c r="D19"/>
  <c r="D15"/>
  <c r="D9"/>
  <c r="D17"/>
  <c r="D22"/>
  <c r="D14"/>
  <c r="D10"/>
  <c r="D8"/>
  <c r="D18"/>
  <c r="D6"/>
  <c r="D11"/>
  <c r="D24"/>
  <c r="D12"/>
  <c r="D26"/>
  <c r="E26" i="3" l="1"/>
  <c r="F26" s="1"/>
  <c r="E24"/>
  <c r="F24" s="1"/>
  <c r="E22"/>
  <c r="F22" s="1"/>
  <c r="E23"/>
  <c r="F23" s="1"/>
  <c r="E20"/>
  <c r="F20" s="1"/>
  <c r="E19"/>
  <c r="F19" s="1"/>
  <c r="E16"/>
  <c r="F16" s="1"/>
  <c r="E25"/>
  <c r="F25" s="1"/>
  <c r="E17"/>
  <c r="F17" s="1"/>
  <c r="E21"/>
  <c r="F21" s="1"/>
  <c r="E26" i="4"/>
  <c r="F26" s="1"/>
  <c r="E6"/>
  <c r="F6" s="1"/>
  <c r="E14"/>
  <c r="F14" s="1"/>
  <c r="E24"/>
  <c r="F24" s="1"/>
  <c r="E17"/>
  <c r="F17" s="1"/>
  <c r="E15" i="3"/>
  <c r="F15" s="1"/>
  <c r="E15" i="4"/>
  <c r="F15" s="1"/>
  <c r="E13" i="3"/>
  <c r="F13" s="1"/>
  <c r="E12"/>
  <c r="F12" s="1"/>
  <c r="E11"/>
  <c r="F11" s="1"/>
  <c r="E10"/>
  <c r="F10" s="1"/>
  <c r="E7"/>
  <c r="F7" s="1"/>
  <c r="E9"/>
  <c r="E20" i="4" s="1"/>
  <c r="F20" s="1"/>
  <c r="F8" i="3"/>
  <c r="E13" i="4"/>
  <c r="F13" s="1"/>
  <c r="E6" i="3"/>
  <c r="E21" i="4" s="1"/>
  <c r="F21" s="1"/>
  <c r="F19" i="2"/>
  <c r="F6"/>
  <c r="F24"/>
  <c r="F23"/>
  <c r="F13"/>
  <c r="F11"/>
  <c r="F12"/>
  <c r="F15"/>
  <c r="F20"/>
  <c r="F8"/>
  <c r="F26"/>
  <c r="F18"/>
  <c r="F10"/>
  <c r="F21"/>
  <c r="F7"/>
  <c r="F9"/>
  <c r="F17"/>
  <c r="F14"/>
  <c r="F22"/>
  <c r="F25"/>
  <c r="F16"/>
  <c r="E12" i="4" l="1"/>
  <c r="F12" s="1"/>
  <c r="E18"/>
  <c r="F18" s="1"/>
  <c r="E11"/>
  <c r="F11" s="1"/>
  <c r="E8"/>
  <c r="F8" s="1"/>
  <c r="E10"/>
  <c r="F10" s="1"/>
  <c r="E22"/>
  <c r="F22" s="1"/>
  <c r="E19"/>
  <c r="F19" s="1"/>
  <c r="E7"/>
  <c r="F7" s="1"/>
  <c r="E25"/>
  <c r="F25" s="1"/>
  <c r="E9"/>
  <c r="F9" s="1"/>
  <c r="E23"/>
  <c r="F23" s="1"/>
  <c r="E16"/>
  <c r="F16" s="1"/>
  <c r="F9" i="3"/>
  <c r="F6"/>
  <c r="G22" i="2"/>
  <c r="I22"/>
  <c r="H22"/>
  <c r="G7"/>
  <c r="I7"/>
  <c r="H7"/>
  <c r="G26"/>
  <c r="I26"/>
  <c r="H26"/>
  <c r="G25"/>
  <c r="I25"/>
  <c r="H25"/>
  <c r="G18"/>
  <c r="I18"/>
  <c r="H18"/>
  <c r="G16"/>
  <c r="H16"/>
  <c r="I16"/>
  <c r="G17"/>
  <c r="H17"/>
  <c r="I17"/>
  <c r="G10"/>
  <c r="H10"/>
  <c r="I10"/>
  <c r="G20"/>
  <c r="H20"/>
  <c r="I20"/>
  <c r="G13"/>
  <c r="H13"/>
  <c r="I13"/>
  <c r="G19"/>
  <c r="H19"/>
  <c r="I19"/>
  <c r="G12"/>
  <c r="I12"/>
  <c r="H12"/>
  <c r="G9"/>
  <c r="I9"/>
  <c r="H9"/>
  <c r="G15"/>
  <c r="I15"/>
  <c r="H15"/>
  <c r="G14"/>
  <c r="H14"/>
  <c r="I14"/>
  <c r="G21"/>
  <c r="H21"/>
  <c r="I21"/>
  <c r="G8"/>
  <c r="H8"/>
  <c r="I8"/>
  <c r="G11"/>
  <c r="H11"/>
  <c r="I11"/>
  <c r="G6"/>
  <c r="H6"/>
  <c r="I6"/>
  <c r="G24"/>
  <c r="H24"/>
  <c r="I24"/>
  <c r="G23"/>
  <c r="I23"/>
  <c r="H23"/>
  <c r="B6" l="1"/>
  <c r="B8"/>
  <c r="B7"/>
  <c r="B6" i="4"/>
  <c r="B8"/>
  <c r="B7"/>
</calcChain>
</file>

<file path=xl/sharedStrings.xml><?xml version="1.0" encoding="utf-8"?>
<sst xmlns="http://schemas.openxmlformats.org/spreadsheetml/2006/main" count="254" uniqueCount="126">
  <si>
    <t xml:space="preserve">22. РЕПУБЛИЧКО ТАКМИЧЕЊЕ  ИЗ ОБЛАСТИ ВЕТЕРИНАРСКЕ МЕДИЦИНЕ </t>
  </si>
  <si>
    <t>Име и презиме такмичара</t>
  </si>
  <si>
    <t>Ментор</t>
  </si>
  <si>
    <t>Школа</t>
  </si>
  <si>
    <t>Место</t>
  </si>
  <si>
    <t>Тамаш Чорба</t>
  </si>
  <si>
    <t>Марта Бачо</t>
  </si>
  <si>
    <t>Пољопривредна школа са домом ученика Бачка Топола</t>
  </si>
  <si>
    <t>Бачка Топола</t>
  </si>
  <si>
    <t>Вања Стошић</t>
  </si>
  <si>
    <t>Љиљанљ Пауновић-Станковић</t>
  </si>
  <si>
    <t>Пољопривредна школа са домом ученика ПК "Београд"</t>
  </si>
  <si>
    <t>Београд</t>
  </si>
  <si>
    <t>Софија Вићентијевић</t>
  </si>
  <si>
    <t>Марко Ракић</t>
  </si>
  <si>
    <t>Пољопривредна школа са домом ученика "Ваљево"</t>
  </si>
  <si>
    <t>Ваљево</t>
  </si>
  <si>
    <t>Данијела Симић</t>
  </si>
  <si>
    <t>Мила Јованов</t>
  </si>
  <si>
    <t>Милан Гордић</t>
  </si>
  <si>
    <t>Средња пољопривредна школа</t>
  </si>
  <si>
    <t>Зрењанин</t>
  </si>
  <si>
    <t>Марина Ристић</t>
  </si>
  <si>
    <t>Ивица Стојковић</t>
  </si>
  <si>
    <t>Пољопривредна школа са домом ученика "Рајко Боснић"</t>
  </si>
  <si>
    <t>Неготин</t>
  </si>
  <si>
    <t>Јована Вукша</t>
  </si>
  <si>
    <t>Жарко Угриновић</t>
  </si>
  <si>
    <t>Пољопривредно-хемијска школа</t>
  </si>
  <si>
    <t>Обреновац</t>
  </si>
  <si>
    <t>Јавана Неговановић</t>
  </si>
  <si>
    <t>Весна Васић</t>
  </si>
  <si>
    <t>Пољопривредна школа са домом ученика "Соња Маринковић"</t>
  </si>
  <si>
    <t>Пожаревац</t>
  </si>
  <si>
    <t>Марија Перишић</t>
  </si>
  <si>
    <t>Владета Марковић</t>
  </si>
  <si>
    <t>Пољопривредна школа са домом ученика "Љубо Мићић"</t>
  </si>
  <si>
    <t>Пожега</t>
  </si>
  <si>
    <t>Марко Голубовић</t>
  </si>
  <si>
    <t>Момчило Тодоровић</t>
  </si>
  <si>
    <t>Пољопривредно ветеринарска школа са домом ученика</t>
  </si>
  <si>
    <t>Рековац</t>
  </si>
  <si>
    <t>Јасмина Дражић</t>
  </si>
  <si>
    <t>Слађана Богдановић</t>
  </si>
  <si>
    <t>Средња стручна школа "Стеван Петровић Бриле"</t>
  </si>
  <si>
    <t>Рума</t>
  </si>
  <si>
    <t>Сташа Јовановић</t>
  </si>
  <si>
    <t>Милош Ђурђевић</t>
  </si>
  <si>
    <t>Пољопривредно-ветеринарска школа са домом ученика "Свилајнац"</t>
  </si>
  <si>
    <t>Свилајнац</t>
  </si>
  <si>
    <t>Василије Вујовић</t>
  </si>
  <si>
    <t>Никола Вранић</t>
  </si>
  <si>
    <t>Средња пољопривредно-прехрамбена школа</t>
  </si>
  <si>
    <t>Сомбор</t>
  </si>
  <si>
    <t>Љупче Дурловски</t>
  </si>
  <si>
    <t>Славка Атанацковић</t>
  </si>
  <si>
    <t>Пољопривредна школа са домом ученика</t>
  </si>
  <si>
    <t>Футог</t>
  </si>
  <si>
    <t>Андреа Арсенијевић</t>
  </si>
  <si>
    <t>Лазар Коматовић</t>
  </si>
  <si>
    <t>Пољопривредно-хемијска школа „Др Ђорђе Радић“</t>
  </si>
  <si>
    <t>Краљево</t>
  </si>
  <si>
    <t>Александра Ђорђевић</t>
  </si>
  <si>
    <t>Јелена Миленковић</t>
  </si>
  <si>
    <t>Пољопривредна школа „Радош Јовановић Сеља“</t>
  </si>
  <si>
    <t>Прокупље</t>
  </si>
  <si>
    <t>Јована Арсеновић</t>
  </si>
  <si>
    <t>Тамара Томић</t>
  </si>
  <si>
    <t>Средња пољопривредна школа са домом ученика</t>
  </si>
  <si>
    <t>Шабац</t>
  </si>
  <si>
    <t>Тамара Павић</t>
  </si>
  <si>
    <t>Драган Стаменковић</t>
  </si>
  <si>
    <t>Текстилно-технолошка и пољопривредна школа „Деспот Ђурађ“</t>
  </si>
  <si>
    <t>Смедерево</t>
  </si>
  <si>
    <t>Мина Вучковић</t>
  </si>
  <si>
    <t>Ђорђе Краговић</t>
  </si>
  <si>
    <t>Јовица Митровић</t>
  </si>
  <si>
    <t>Пољопривредна школа са домом ученика Приштина - Лешак</t>
  </si>
  <si>
    <t>Лешак</t>
  </si>
  <si>
    <t>Александар Кнежевић</t>
  </si>
  <si>
    <t>Татјана Ловаш</t>
  </si>
  <si>
    <t>Мачванска средња школа Богатић</t>
  </si>
  <si>
    <t>Богатић</t>
  </si>
  <si>
    <t>Михајло Ђорђевић</t>
  </si>
  <si>
    <t>Владимир Станковић</t>
  </si>
  <si>
    <t>Миљан Мишић</t>
  </si>
  <si>
    <t>Пољопривредно-шумарска школа „Јосиф Панчић“</t>
  </si>
  <si>
    <t>Сурдулица</t>
  </si>
  <si>
    <t>Ђорђе Марковић</t>
  </si>
  <si>
    <t>Средња школа Краљ Петар I</t>
  </si>
  <si>
    <t>Топола</t>
  </si>
  <si>
    <t xml:space="preserve"> Приштина - Лешак</t>
  </si>
  <si>
    <t xml:space="preserve">Пољопривредно-шумарска школа </t>
  </si>
  <si>
    <t>„Јосиф Панчић“</t>
  </si>
  <si>
    <t>Р.бр.</t>
  </si>
  <si>
    <t>ШИФРА</t>
  </si>
  <si>
    <t>БОДОВИ ТЕСТ</t>
  </si>
  <si>
    <t>БОДОВИ ПРАКТИЧНО</t>
  </si>
  <si>
    <t>22BT01</t>
  </si>
  <si>
    <t>22BT02</t>
  </si>
  <si>
    <t>22BT03</t>
  </si>
  <si>
    <t>22BT04</t>
  </si>
  <si>
    <t>22BT05</t>
  </si>
  <si>
    <t>22BT06</t>
  </si>
  <si>
    <t>22BT07</t>
  </si>
  <si>
    <t>22BT08</t>
  </si>
  <si>
    <t>22BT09</t>
  </si>
  <si>
    <t>22BT10</t>
  </si>
  <si>
    <t>22BT11</t>
  </si>
  <si>
    <t>22BT12</t>
  </si>
  <si>
    <t>22BT13</t>
  </si>
  <si>
    <t>22BT14</t>
  </si>
  <si>
    <t>22BT15</t>
  </si>
  <si>
    <t>22BT16</t>
  </si>
  <si>
    <t>22BT17</t>
  </si>
  <si>
    <t>22BT18</t>
  </si>
  <si>
    <t>22BT19</t>
  </si>
  <si>
    <t>22BT20</t>
  </si>
  <si>
    <t>22BT21</t>
  </si>
  <si>
    <t>ЗБИР</t>
  </si>
  <si>
    <t xml:space="preserve">УЧЕНИКА СРЕДЊИХ ШКОЛА У ПОДРУЧЈУ РАДА </t>
  </si>
  <si>
    <t xml:space="preserve"> ПОЉОПРИВРЕДА, ПРОИЗВОДЊА И  ПРЕРАДА ХРАНЕ</t>
  </si>
  <si>
    <t>Јована Јовичић</t>
  </si>
  <si>
    <t>A</t>
  </si>
  <si>
    <t>B</t>
  </si>
  <si>
    <t>AVERAGE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</si>
</sst>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opLeftCell="A7" workbookViewId="0">
      <selection activeCell="I19" sqref="I19"/>
    </sheetView>
  </sheetViews>
  <sheetFormatPr defaultRowHeight="15"/>
  <cols>
    <col min="3" max="3" width="27.5703125" customWidth="1"/>
    <col min="4" max="4" width="20.28515625" customWidth="1"/>
    <col min="5" max="5" width="25" style="22" customWidth="1"/>
    <col min="6" max="6" width="17" customWidth="1"/>
    <col min="7" max="7" width="13.140625" customWidth="1"/>
    <col min="9" max="9" width="13.5703125" customWidth="1"/>
  </cols>
  <sheetData>
    <row r="2" spans="1:7">
      <c r="B2" s="1" t="s">
        <v>0</v>
      </c>
      <c r="C2" s="18"/>
      <c r="D2" s="18"/>
      <c r="E2" s="18"/>
    </row>
    <row r="3" spans="1:7">
      <c r="B3" s="3" t="s">
        <v>120</v>
      </c>
      <c r="C3" s="18"/>
      <c r="D3" s="18"/>
      <c r="E3" s="18"/>
    </row>
    <row r="4" spans="1:7">
      <c r="B4" s="3" t="s">
        <v>121</v>
      </c>
      <c r="C4" s="18"/>
      <c r="D4" s="18"/>
      <c r="E4" s="18"/>
    </row>
    <row r="5" spans="1:7" ht="46.5" customHeight="1">
      <c r="A5" s="2"/>
      <c r="B5" s="4" t="s">
        <v>94</v>
      </c>
      <c r="C5" s="4" t="s">
        <v>1</v>
      </c>
      <c r="D5" s="5" t="s">
        <v>2</v>
      </c>
      <c r="E5" s="19" t="s">
        <v>3</v>
      </c>
      <c r="F5" s="5" t="s">
        <v>4</v>
      </c>
      <c r="G5" s="15" t="s">
        <v>95</v>
      </c>
    </row>
    <row r="6" spans="1:7" ht="30" customHeight="1">
      <c r="A6" s="2"/>
      <c r="B6" s="4">
        <v>1</v>
      </c>
      <c r="C6" s="6" t="s">
        <v>5</v>
      </c>
      <c r="D6" s="7" t="s">
        <v>6</v>
      </c>
      <c r="E6" s="20" t="s">
        <v>7</v>
      </c>
      <c r="F6" s="7" t="s">
        <v>8</v>
      </c>
      <c r="G6" s="15" t="s">
        <v>102</v>
      </c>
    </row>
    <row r="7" spans="1:7" ht="30" customHeight="1">
      <c r="A7" s="2"/>
      <c r="B7" s="10">
        <v>2</v>
      </c>
      <c r="C7" s="6" t="s">
        <v>9</v>
      </c>
      <c r="D7" s="7" t="s">
        <v>10</v>
      </c>
      <c r="E7" s="20" t="s">
        <v>11</v>
      </c>
      <c r="F7" s="8" t="s">
        <v>12</v>
      </c>
      <c r="G7" s="15" t="s">
        <v>105</v>
      </c>
    </row>
    <row r="8" spans="1:7" ht="30" customHeight="1">
      <c r="A8" s="2"/>
      <c r="B8" s="10">
        <v>3</v>
      </c>
      <c r="C8" s="6" t="s">
        <v>13</v>
      </c>
      <c r="D8" s="7" t="s">
        <v>14</v>
      </c>
      <c r="E8" s="20" t="s">
        <v>15</v>
      </c>
      <c r="F8" s="7" t="s">
        <v>16</v>
      </c>
      <c r="G8" s="15" t="s">
        <v>114</v>
      </c>
    </row>
    <row r="9" spans="1:7" ht="30" customHeight="1">
      <c r="A9" s="2"/>
      <c r="B9" s="10">
        <v>4</v>
      </c>
      <c r="C9" s="6" t="s">
        <v>17</v>
      </c>
      <c r="D9" s="7" t="s">
        <v>18</v>
      </c>
      <c r="E9" s="20" t="s">
        <v>20</v>
      </c>
      <c r="F9" s="7" t="s">
        <v>21</v>
      </c>
      <c r="G9" s="15" t="s">
        <v>116</v>
      </c>
    </row>
    <row r="10" spans="1:7" ht="30" customHeight="1">
      <c r="A10" s="2"/>
      <c r="B10" s="10"/>
      <c r="C10" s="6"/>
      <c r="D10" s="7" t="s">
        <v>19</v>
      </c>
      <c r="E10" s="20"/>
      <c r="F10" s="7"/>
      <c r="G10" s="7"/>
    </row>
    <row r="11" spans="1:7" ht="30" customHeight="1">
      <c r="A11" s="2"/>
      <c r="B11" s="28">
        <v>5</v>
      </c>
      <c r="C11" s="29" t="s">
        <v>22</v>
      </c>
      <c r="D11" s="30" t="s">
        <v>23</v>
      </c>
      <c r="E11" s="31" t="s">
        <v>24</v>
      </c>
      <c r="F11" s="30" t="s">
        <v>25</v>
      </c>
      <c r="G11" s="32" t="s">
        <v>103</v>
      </c>
    </row>
    <row r="12" spans="1:7" ht="30" customHeight="1">
      <c r="A12" s="2"/>
      <c r="B12" s="10">
        <v>6</v>
      </c>
      <c r="C12" s="6" t="s">
        <v>26</v>
      </c>
      <c r="D12" s="7" t="s">
        <v>27</v>
      </c>
      <c r="E12" s="20" t="s">
        <v>28</v>
      </c>
      <c r="F12" s="7" t="s">
        <v>29</v>
      </c>
      <c r="G12" s="15" t="s">
        <v>100</v>
      </c>
    </row>
    <row r="13" spans="1:7" ht="30" customHeight="1">
      <c r="A13" s="2"/>
      <c r="B13" s="10">
        <v>7</v>
      </c>
      <c r="C13" s="6" t="s">
        <v>30</v>
      </c>
      <c r="D13" s="7" t="s">
        <v>31</v>
      </c>
      <c r="E13" s="20" t="s">
        <v>32</v>
      </c>
      <c r="F13" s="7" t="s">
        <v>33</v>
      </c>
      <c r="G13" s="15" t="s">
        <v>115</v>
      </c>
    </row>
    <row r="14" spans="1:7" ht="30" customHeight="1">
      <c r="A14" s="2"/>
      <c r="B14" s="10">
        <v>8</v>
      </c>
      <c r="C14" s="6" t="s">
        <v>34</v>
      </c>
      <c r="D14" s="7" t="s">
        <v>35</v>
      </c>
      <c r="E14" s="20" t="s">
        <v>36</v>
      </c>
      <c r="F14" s="7" t="s">
        <v>37</v>
      </c>
      <c r="G14" s="15" t="s">
        <v>117</v>
      </c>
    </row>
    <row r="15" spans="1:7" ht="30" customHeight="1">
      <c r="A15" s="2"/>
      <c r="B15" s="10">
        <v>9</v>
      </c>
      <c r="C15" s="6" t="s">
        <v>38</v>
      </c>
      <c r="D15" s="7" t="s">
        <v>39</v>
      </c>
      <c r="E15" s="20" t="s">
        <v>40</v>
      </c>
      <c r="F15" s="7" t="s">
        <v>41</v>
      </c>
      <c r="G15" s="15" t="s">
        <v>106</v>
      </c>
    </row>
    <row r="16" spans="1:7" ht="30" customHeight="1">
      <c r="A16" s="2"/>
      <c r="B16" s="10">
        <v>10</v>
      </c>
      <c r="C16" s="6" t="s">
        <v>42</v>
      </c>
      <c r="D16" s="8" t="s">
        <v>43</v>
      </c>
      <c r="E16" s="21" t="s">
        <v>44</v>
      </c>
      <c r="F16" s="8" t="s">
        <v>45</v>
      </c>
      <c r="G16" s="15" t="s">
        <v>101</v>
      </c>
    </row>
    <row r="17" spans="1:9" ht="30" customHeight="1">
      <c r="A17" s="2"/>
      <c r="B17" s="10">
        <v>11</v>
      </c>
      <c r="C17" s="6" t="s">
        <v>46</v>
      </c>
      <c r="D17" s="7" t="s">
        <v>47</v>
      </c>
      <c r="E17" s="20" t="s">
        <v>48</v>
      </c>
      <c r="F17" s="8" t="s">
        <v>49</v>
      </c>
      <c r="G17" s="15" t="s">
        <v>104</v>
      </c>
    </row>
    <row r="18" spans="1:9" ht="30" customHeight="1">
      <c r="A18" s="2"/>
      <c r="B18" s="10">
        <v>12</v>
      </c>
      <c r="C18" s="6" t="s">
        <v>50</v>
      </c>
      <c r="D18" s="7" t="s">
        <v>51</v>
      </c>
      <c r="E18" s="20" t="s">
        <v>52</v>
      </c>
      <c r="F18" s="7" t="s">
        <v>53</v>
      </c>
      <c r="G18" s="15" t="s">
        <v>118</v>
      </c>
    </row>
    <row r="19" spans="1:9" ht="30" customHeight="1">
      <c r="A19" s="2"/>
      <c r="B19" s="10">
        <v>13</v>
      </c>
      <c r="C19" s="6" t="s">
        <v>54</v>
      </c>
      <c r="D19" s="7" t="s">
        <v>55</v>
      </c>
      <c r="E19" s="20" t="s">
        <v>56</v>
      </c>
      <c r="F19" s="7" t="s">
        <v>57</v>
      </c>
      <c r="G19" s="15" t="s">
        <v>113</v>
      </c>
    </row>
    <row r="20" spans="1:9" ht="30" customHeight="1">
      <c r="A20" s="2"/>
      <c r="B20" s="10">
        <v>14</v>
      </c>
      <c r="C20" s="6" t="s">
        <v>58</v>
      </c>
      <c r="D20" s="7" t="s">
        <v>59</v>
      </c>
      <c r="E20" s="20" t="s">
        <v>60</v>
      </c>
      <c r="F20" s="7" t="s">
        <v>61</v>
      </c>
      <c r="G20" s="15" t="s">
        <v>111</v>
      </c>
    </row>
    <row r="21" spans="1:9" ht="30" customHeight="1">
      <c r="A21" s="2"/>
      <c r="B21" s="10">
        <v>15</v>
      </c>
      <c r="C21" s="6" t="s">
        <v>62</v>
      </c>
      <c r="D21" s="7" t="s">
        <v>63</v>
      </c>
      <c r="E21" s="20" t="s">
        <v>64</v>
      </c>
      <c r="F21" s="7" t="s">
        <v>65</v>
      </c>
      <c r="G21" s="15" t="s">
        <v>98</v>
      </c>
    </row>
    <row r="22" spans="1:9" ht="30" customHeight="1">
      <c r="A22" s="2"/>
      <c r="B22" s="10">
        <v>16</v>
      </c>
      <c r="C22" s="6" t="s">
        <v>66</v>
      </c>
      <c r="D22" s="7" t="s">
        <v>67</v>
      </c>
      <c r="E22" s="20" t="s">
        <v>68</v>
      </c>
      <c r="F22" s="7" t="s">
        <v>69</v>
      </c>
      <c r="G22" s="15" t="s">
        <v>112</v>
      </c>
    </row>
    <row r="23" spans="1:9" ht="30" customHeight="1">
      <c r="A23" s="2"/>
      <c r="B23" s="10">
        <v>17</v>
      </c>
      <c r="C23" s="6" t="s">
        <v>70</v>
      </c>
      <c r="D23" s="7" t="s">
        <v>71</v>
      </c>
      <c r="E23" s="20" t="s">
        <v>72</v>
      </c>
      <c r="F23" s="7" t="s">
        <v>73</v>
      </c>
      <c r="G23" s="15" t="s">
        <v>107</v>
      </c>
    </row>
    <row r="24" spans="1:9" ht="30" customHeight="1">
      <c r="A24" s="2"/>
      <c r="B24" s="37">
        <v>18</v>
      </c>
      <c r="C24" s="6" t="s">
        <v>74</v>
      </c>
      <c r="D24" s="7" t="s">
        <v>75</v>
      </c>
      <c r="E24" s="20" t="s">
        <v>56</v>
      </c>
      <c r="F24" s="7" t="s">
        <v>78</v>
      </c>
      <c r="G24" s="15" t="s">
        <v>108</v>
      </c>
    </row>
    <row r="25" spans="1:9" ht="30" customHeight="1">
      <c r="A25" s="2"/>
      <c r="B25" s="37"/>
      <c r="C25" s="6"/>
      <c r="D25" s="7" t="s">
        <v>76</v>
      </c>
      <c r="E25" s="20" t="s">
        <v>91</v>
      </c>
      <c r="F25" s="7"/>
      <c r="G25" s="7"/>
    </row>
    <row r="26" spans="1:9" ht="30" customHeight="1">
      <c r="A26" s="2"/>
      <c r="B26" s="10">
        <v>19</v>
      </c>
      <c r="C26" s="6" t="s">
        <v>79</v>
      </c>
      <c r="D26" s="7" t="s">
        <v>80</v>
      </c>
      <c r="E26" s="20" t="s">
        <v>81</v>
      </c>
      <c r="F26" s="7" t="s">
        <v>82</v>
      </c>
      <c r="G26" s="15" t="s">
        <v>110</v>
      </c>
    </row>
    <row r="27" spans="1:9" ht="30" customHeight="1">
      <c r="A27" s="2"/>
      <c r="B27" s="37">
        <v>20</v>
      </c>
      <c r="C27" s="6" t="s">
        <v>83</v>
      </c>
      <c r="D27" s="7" t="s">
        <v>84</v>
      </c>
      <c r="E27" s="20" t="s">
        <v>92</v>
      </c>
      <c r="F27" s="7" t="s">
        <v>87</v>
      </c>
      <c r="G27" s="15" t="s">
        <v>109</v>
      </c>
      <c r="I27" s="15"/>
    </row>
    <row r="28" spans="1:9" ht="30" customHeight="1">
      <c r="A28" s="2"/>
      <c r="B28" s="37"/>
      <c r="C28" s="6"/>
      <c r="D28" s="7" t="s">
        <v>85</v>
      </c>
      <c r="E28" s="20" t="s">
        <v>93</v>
      </c>
      <c r="F28" s="7"/>
      <c r="G28" s="7"/>
    </row>
    <row r="29" spans="1:9" ht="30" customHeight="1">
      <c r="A29" s="2"/>
      <c r="B29" s="10">
        <v>21</v>
      </c>
      <c r="C29" s="6" t="s">
        <v>122</v>
      </c>
      <c r="D29" s="7" t="s">
        <v>88</v>
      </c>
      <c r="E29" s="20" t="s">
        <v>89</v>
      </c>
      <c r="F29" s="7" t="s">
        <v>90</v>
      </c>
      <c r="G29" s="15" t="s">
        <v>99</v>
      </c>
    </row>
  </sheetData>
  <mergeCells count="2">
    <mergeCell ref="B24:B25"/>
    <mergeCell ref="B27:B28"/>
  </mergeCells>
  <pageMargins left="0.25" right="0.25" top="0.75" bottom="0.75" header="0.3" footer="0.3"/>
  <pageSetup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B26" sqref="B26"/>
    </sheetView>
  </sheetViews>
  <sheetFormatPr defaultColWidth="12.140625" defaultRowHeight="15"/>
  <cols>
    <col min="1" max="1" width="3.7109375" customWidth="1"/>
    <col min="2" max="2" width="8.5703125" customWidth="1"/>
    <col min="4" max="4" width="18.140625" style="22" customWidth="1"/>
    <col min="6" max="9" width="12.140625" style="18"/>
  </cols>
  <sheetData>
    <row r="2" spans="1:9">
      <c r="B2" s="1" t="s">
        <v>0</v>
      </c>
      <c r="C2" s="18"/>
      <c r="D2" s="26"/>
      <c r="E2" s="18"/>
      <c r="F2"/>
      <c r="G2"/>
      <c r="H2"/>
    </row>
    <row r="3" spans="1:9">
      <c r="B3" s="3" t="s">
        <v>120</v>
      </c>
      <c r="C3" s="18"/>
      <c r="D3" s="26"/>
      <c r="E3" s="18"/>
      <c r="F3"/>
      <c r="G3"/>
      <c r="H3"/>
    </row>
    <row r="4" spans="1:9">
      <c r="B4" s="3" t="s">
        <v>121</v>
      </c>
      <c r="C4" s="18"/>
      <c r="D4" s="26"/>
      <c r="E4" s="18"/>
      <c r="F4"/>
      <c r="G4"/>
      <c r="H4"/>
    </row>
    <row r="5" spans="1:9" ht="46.5" customHeight="1">
      <c r="A5" s="2"/>
      <c r="B5" s="4" t="s">
        <v>94</v>
      </c>
      <c r="C5" s="4" t="s">
        <v>1</v>
      </c>
      <c r="D5" s="19" t="s">
        <v>3</v>
      </c>
      <c r="E5" s="11" t="s">
        <v>4</v>
      </c>
      <c r="F5" s="15" t="s">
        <v>95</v>
      </c>
      <c r="G5" s="16" t="s">
        <v>96</v>
      </c>
      <c r="H5" s="16" t="s">
        <v>97</v>
      </c>
      <c r="I5" s="18" t="s">
        <v>119</v>
      </c>
    </row>
    <row r="6" spans="1:9" ht="30" customHeight="1">
      <c r="A6" s="2"/>
      <c r="B6" s="4">
        <f>RANK(I6,$I$6:$I$26,0)</f>
        <v>1</v>
      </c>
      <c r="C6" s="6" t="s">
        <v>13</v>
      </c>
      <c r="D6" s="20" t="s">
        <v>15</v>
      </c>
      <c r="E6" s="12" t="s">
        <v>16</v>
      </c>
      <c r="F6" s="15" t="str">
        <f>VLOOKUP(C6,PRIJAVA!$C$6:$G$29,5,FALSE)</f>
        <v>22BT17</v>
      </c>
      <c r="G6" s="15">
        <f>VLOOKUP(F6,Sheet2!$C$6:$E$27,2,FALSE)</f>
        <v>47</v>
      </c>
      <c r="H6" s="15">
        <f>VLOOKUP(F6,Sheet2!$C$6:$F$27,3,FALSE)</f>
        <v>50</v>
      </c>
      <c r="I6" s="15">
        <f>VLOOKUP(F6,Sheet2!$C$6:$F$27,4,FALSE)</f>
        <v>97</v>
      </c>
    </row>
    <row r="7" spans="1:9" ht="30" customHeight="1">
      <c r="A7" s="2"/>
      <c r="B7" s="4">
        <f>RANK(I7,$I$6:$I$26,0)</f>
        <v>2</v>
      </c>
      <c r="C7" s="6" t="s">
        <v>66</v>
      </c>
      <c r="D7" s="20" t="s">
        <v>68</v>
      </c>
      <c r="E7" s="12" t="s">
        <v>69</v>
      </c>
      <c r="F7" s="15" t="str">
        <f>VLOOKUP(C7,PRIJAVA!$C$6:$G$29,5,FALSE)</f>
        <v>22BT15</v>
      </c>
      <c r="G7" s="15">
        <f>VLOOKUP(F7,Sheet2!$C$6:$E$27,2,FALSE)</f>
        <v>46.5</v>
      </c>
      <c r="H7" s="15">
        <f>VLOOKUP(F7,Sheet2!$C$6:$F$27,3,FALSE)</f>
        <v>50</v>
      </c>
      <c r="I7" s="15">
        <f>VLOOKUP(F7,Sheet2!$C$6:$F$27,4,FALSE)</f>
        <v>96.5</v>
      </c>
    </row>
    <row r="8" spans="1:9" ht="30" customHeight="1">
      <c r="A8" s="2"/>
      <c r="B8" s="4">
        <f>RANK(I8,$I$6:$I$26,0)</f>
        <v>2</v>
      </c>
      <c r="C8" s="6" t="s">
        <v>46</v>
      </c>
      <c r="D8" s="20" t="s">
        <v>48</v>
      </c>
      <c r="E8" s="13" t="s">
        <v>49</v>
      </c>
      <c r="F8" s="15" t="str">
        <f>VLOOKUP(C8,PRIJAVA!$C$6:$G$29,5,FALSE)</f>
        <v>22BT07</v>
      </c>
      <c r="G8" s="15">
        <f>VLOOKUP(F8,Sheet2!$C$6:$E$27,2,FALSE)</f>
        <v>49</v>
      </c>
      <c r="H8" s="15">
        <f>VLOOKUP(F8,Sheet2!$C$6:$F$27,3,FALSE)</f>
        <v>47.5</v>
      </c>
      <c r="I8" s="15">
        <f>VLOOKUP(F8,Sheet2!$C$6:$F$27,4,FALSE)</f>
        <v>96.5</v>
      </c>
    </row>
    <row r="9" spans="1:9" ht="30" customHeight="1">
      <c r="A9" s="2"/>
      <c r="B9" s="4">
        <v>3</v>
      </c>
      <c r="C9" s="6" t="s">
        <v>70</v>
      </c>
      <c r="D9" s="20" t="s">
        <v>72</v>
      </c>
      <c r="E9" s="12" t="s">
        <v>73</v>
      </c>
      <c r="F9" s="15" t="str">
        <f>VLOOKUP(C9,PRIJAVA!$C$6:$G$29,5,FALSE)</f>
        <v>22BT10</v>
      </c>
      <c r="G9" s="15">
        <f>VLOOKUP(F9,Sheet2!$C$6:$E$27,2,FALSE)</f>
        <v>45.5</v>
      </c>
      <c r="H9" s="15">
        <f>VLOOKUP(F9,Sheet2!$C$6:$F$27,3,FALSE)</f>
        <v>50</v>
      </c>
      <c r="I9" s="15">
        <f>VLOOKUP(F9,Sheet2!$C$6:$F$27,4,FALSE)</f>
        <v>95.5</v>
      </c>
    </row>
    <row r="10" spans="1:9" ht="30" customHeight="1">
      <c r="A10" s="2"/>
      <c r="B10" s="4">
        <v>4</v>
      </c>
      <c r="C10" s="6" t="s">
        <v>58</v>
      </c>
      <c r="D10" s="20" t="s">
        <v>60</v>
      </c>
      <c r="E10" s="12" t="s">
        <v>61</v>
      </c>
      <c r="F10" s="15" t="str">
        <f>VLOOKUP(C10,PRIJAVA!$C$6:$G$29,5,FALSE)</f>
        <v>22BT14</v>
      </c>
      <c r="G10" s="15">
        <f>VLOOKUP(F10,Sheet2!$C$6:$E$27,2,FALSE)</f>
        <v>47.5</v>
      </c>
      <c r="H10" s="15">
        <f>VLOOKUP(F10,Sheet2!$C$6:$F$27,3,FALSE)</f>
        <v>47.5</v>
      </c>
      <c r="I10" s="15">
        <f>VLOOKUP(F10,Sheet2!$C$6:$F$27,4,FALSE)</f>
        <v>95</v>
      </c>
    </row>
    <row r="11" spans="1:9" ht="30" customHeight="1">
      <c r="A11" s="2"/>
      <c r="B11" s="4">
        <v>4</v>
      </c>
      <c r="C11" s="6" t="s">
        <v>30</v>
      </c>
      <c r="D11" s="20" t="s">
        <v>32</v>
      </c>
      <c r="E11" s="12" t="s">
        <v>33</v>
      </c>
      <c r="F11" s="15" t="str">
        <f>VLOOKUP(C11,PRIJAVA!$C$6:$G$29,5,FALSE)</f>
        <v>22BT18</v>
      </c>
      <c r="G11" s="15">
        <f>VLOOKUP(F11,Sheet2!$C$6:$E$27,2,FALSE)</f>
        <v>48</v>
      </c>
      <c r="H11" s="15">
        <f>VLOOKUP(F11,Sheet2!$C$6:$F$27,3,FALSE)</f>
        <v>47</v>
      </c>
      <c r="I11" s="15">
        <f>VLOOKUP(F11,Sheet2!$C$6:$F$27,4,FALSE)</f>
        <v>95</v>
      </c>
    </row>
    <row r="12" spans="1:9" ht="30" customHeight="1">
      <c r="A12" s="2"/>
      <c r="B12" s="4">
        <v>5</v>
      </c>
      <c r="C12" s="6" t="s">
        <v>34</v>
      </c>
      <c r="D12" s="20" t="s">
        <v>36</v>
      </c>
      <c r="E12" s="12" t="s">
        <v>37</v>
      </c>
      <c r="F12" s="15" t="str">
        <f>VLOOKUP(C12,PRIJAVA!$C$6:$G$29,5,FALSE)</f>
        <v>22BT20</v>
      </c>
      <c r="G12" s="15">
        <f>VLOOKUP(F12,Sheet2!$C$6:$E$27,2,FALSE)</f>
        <v>44.5</v>
      </c>
      <c r="H12" s="15">
        <f>VLOOKUP(F12,Sheet2!$C$6:$F$27,3,FALSE)</f>
        <v>50</v>
      </c>
      <c r="I12" s="15">
        <f>VLOOKUP(F12,Sheet2!$C$6:$F$27,4,FALSE)</f>
        <v>94.5</v>
      </c>
    </row>
    <row r="13" spans="1:9" ht="30" customHeight="1">
      <c r="A13" s="2"/>
      <c r="B13" s="4">
        <v>6</v>
      </c>
      <c r="C13" s="6" t="s">
        <v>26</v>
      </c>
      <c r="D13" s="20" t="s">
        <v>28</v>
      </c>
      <c r="E13" s="12" t="s">
        <v>29</v>
      </c>
      <c r="F13" s="15" t="str">
        <f>VLOOKUP(C13,PRIJAVA!$C$6:$G$29,5,FALSE)</f>
        <v>22BT03</v>
      </c>
      <c r="G13" s="15">
        <f>VLOOKUP(F13,Sheet2!$C$6:$E$27,2,FALSE)</f>
        <v>42</v>
      </c>
      <c r="H13" s="15">
        <f>VLOOKUP(F13,Sheet2!$C$6:$F$27,3,FALSE)</f>
        <v>50</v>
      </c>
      <c r="I13" s="15">
        <f>VLOOKUP(F13,Sheet2!$C$6:$F$27,4,FALSE)</f>
        <v>92</v>
      </c>
    </row>
    <row r="14" spans="1:9" ht="30" customHeight="1">
      <c r="A14" s="2"/>
      <c r="B14" s="4">
        <v>7</v>
      </c>
      <c r="C14" s="6" t="s">
        <v>79</v>
      </c>
      <c r="D14" s="20" t="s">
        <v>81</v>
      </c>
      <c r="E14" s="12" t="s">
        <v>82</v>
      </c>
      <c r="F14" s="15" t="str">
        <f>VLOOKUP(C14,PRIJAVA!$C$6:$G$29,5,FALSE)</f>
        <v>22BT13</v>
      </c>
      <c r="G14" s="15">
        <f>VLOOKUP(F14,Sheet2!$C$6:$E$27,2,FALSE)</f>
        <v>44.5</v>
      </c>
      <c r="H14" s="15">
        <f>VLOOKUP(F14,Sheet2!$C$6:$F$27,3,FALSE)</f>
        <v>47</v>
      </c>
      <c r="I14" s="15">
        <f>VLOOKUP(F14,Sheet2!$C$6:$F$27,4,FALSE)</f>
        <v>91.5</v>
      </c>
    </row>
    <row r="15" spans="1:9" ht="30" customHeight="1">
      <c r="A15" s="2"/>
      <c r="B15" s="4">
        <v>8</v>
      </c>
      <c r="C15" s="6" t="s">
        <v>38</v>
      </c>
      <c r="D15" s="20" t="s">
        <v>40</v>
      </c>
      <c r="E15" s="12" t="s">
        <v>41</v>
      </c>
      <c r="F15" s="15" t="str">
        <f>VLOOKUP(C15,PRIJAVA!$C$6:$G$29,5,FALSE)</f>
        <v>22BT09</v>
      </c>
      <c r="G15" s="15">
        <f>VLOOKUP(F15,Sheet2!$C$6:$E$27,2,FALSE)</f>
        <v>44</v>
      </c>
      <c r="H15" s="15">
        <f>VLOOKUP(F15,Sheet2!$C$6:$F$27,3,FALSE)</f>
        <v>47</v>
      </c>
      <c r="I15" s="15">
        <f>VLOOKUP(F15,Sheet2!$C$6:$F$27,4,FALSE)</f>
        <v>91</v>
      </c>
    </row>
    <row r="16" spans="1:9" ht="30" customHeight="1">
      <c r="A16" s="2"/>
      <c r="B16" s="4">
        <v>9</v>
      </c>
      <c r="C16" s="6" t="s">
        <v>5</v>
      </c>
      <c r="D16" s="20" t="s">
        <v>7</v>
      </c>
      <c r="E16" s="12" t="s">
        <v>8</v>
      </c>
      <c r="F16" s="15" t="str">
        <f>VLOOKUP(C16,PRIJAVA!$C$6:$G$29,5,FALSE)</f>
        <v>22BT05</v>
      </c>
      <c r="G16" s="15">
        <f>VLOOKUP(F16,Sheet2!$C$6:$E$27,2,FALSE)</f>
        <v>42</v>
      </c>
      <c r="H16" s="15">
        <f>VLOOKUP(F16,Sheet2!$C$6:$F$27,3,FALSE)</f>
        <v>48.5</v>
      </c>
      <c r="I16" s="15">
        <f>VLOOKUP(F16,Sheet2!$C$6:$F$27,4,FALSE)</f>
        <v>90.5</v>
      </c>
    </row>
    <row r="17" spans="1:9" ht="30" customHeight="1">
      <c r="A17" s="2"/>
      <c r="B17" s="4">
        <v>10</v>
      </c>
      <c r="C17" s="6" t="s">
        <v>74</v>
      </c>
      <c r="D17" s="20" t="s">
        <v>77</v>
      </c>
      <c r="E17" s="12" t="s">
        <v>78</v>
      </c>
      <c r="F17" s="15" t="str">
        <f>VLOOKUP(C17,PRIJAVA!$C$6:$G$29,5,FALSE)</f>
        <v>22BT11</v>
      </c>
      <c r="G17" s="15">
        <f>VLOOKUP(F17,Sheet2!$C$6:$E$27,2,FALSE)</f>
        <v>44.5</v>
      </c>
      <c r="H17" s="15">
        <f>VLOOKUP(F17,Sheet2!$C$6:$F$27,3,FALSE)</f>
        <v>44.5</v>
      </c>
      <c r="I17" s="15">
        <f>VLOOKUP(F17,Sheet2!$C$6:$F$27,4,FALSE)</f>
        <v>89</v>
      </c>
    </row>
    <row r="18" spans="1:9" ht="30" customHeight="1">
      <c r="A18" s="2"/>
      <c r="B18" s="4">
        <v>11</v>
      </c>
      <c r="C18" s="6" t="s">
        <v>54</v>
      </c>
      <c r="D18" s="20" t="s">
        <v>56</v>
      </c>
      <c r="E18" s="12" t="s">
        <v>57</v>
      </c>
      <c r="F18" s="15" t="str">
        <f>VLOOKUP(C18,PRIJAVA!$C$6:$G$29,5,FALSE)</f>
        <v>22BT16</v>
      </c>
      <c r="G18" s="15">
        <f>VLOOKUP(F18,Sheet2!$C$6:$E$27,2,FALSE)</f>
        <v>42</v>
      </c>
      <c r="H18" s="15">
        <f>VLOOKUP(F18,Sheet2!$C$6:$F$27,3,FALSE)</f>
        <v>46</v>
      </c>
      <c r="I18" s="15">
        <f>VLOOKUP(F18,Sheet2!$C$6:$F$27,4,FALSE)</f>
        <v>88</v>
      </c>
    </row>
    <row r="19" spans="1:9" ht="30" customHeight="1">
      <c r="A19" s="2"/>
      <c r="B19" s="4">
        <v>12</v>
      </c>
      <c r="C19" s="6" t="s">
        <v>9</v>
      </c>
      <c r="D19" s="20" t="s">
        <v>11</v>
      </c>
      <c r="E19" s="13" t="s">
        <v>12</v>
      </c>
      <c r="F19" s="15" t="str">
        <f>VLOOKUP(C19,PRIJAVA!$C$6:$G$29,5,FALSE)</f>
        <v>22BT08</v>
      </c>
      <c r="G19" s="15">
        <f>VLOOKUP(F19,Sheet2!$C$6:$E$27,2,FALSE)</f>
        <v>37</v>
      </c>
      <c r="H19" s="15">
        <f>VLOOKUP(F19,Sheet2!$C$6:$F$27,3,FALSE)</f>
        <v>47.5</v>
      </c>
      <c r="I19" s="15">
        <f>VLOOKUP(F19,Sheet2!$C$6:$F$27,4,FALSE)</f>
        <v>84.5</v>
      </c>
    </row>
    <row r="20" spans="1:9" ht="30" customHeight="1">
      <c r="A20" s="2"/>
      <c r="B20" s="4">
        <v>13</v>
      </c>
      <c r="C20" s="6" t="s">
        <v>42</v>
      </c>
      <c r="D20" s="21" t="s">
        <v>44</v>
      </c>
      <c r="E20" s="13" t="s">
        <v>45</v>
      </c>
      <c r="F20" s="15" t="str">
        <f>VLOOKUP(C20,PRIJAVA!$C$6:$G$29,5,FALSE)</f>
        <v>22BT04</v>
      </c>
      <c r="G20" s="15">
        <f>VLOOKUP(F20,Sheet2!$C$6:$E$27,2,FALSE)</f>
        <v>33.5</v>
      </c>
      <c r="H20" s="15">
        <f>VLOOKUP(F20,Sheet2!$C$6:$F$27,3,FALSE)</f>
        <v>50</v>
      </c>
      <c r="I20" s="15">
        <f>VLOOKUP(F20,Sheet2!$C$6:$F$27,4,FALSE)</f>
        <v>83.5</v>
      </c>
    </row>
    <row r="21" spans="1:9" ht="30" customHeight="1">
      <c r="A21" s="2"/>
      <c r="B21" s="4">
        <v>14</v>
      </c>
      <c r="C21" s="6" t="s">
        <v>62</v>
      </c>
      <c r="D21" s="20" t="s">
        <v>64</v>
      </c>
      <c r="E21" s="12" t="s">
        <v>65</v>
      </c>
      <c r="F21" s="15" t="str">
        <f>VLOOKUP(C21,PRIJAVA!$C$6:$G$29,5,FALSE)</f>
        <v>22BT01</v>
      </c>
      <c r="G21" s="15">
        <f>VLOOKUP(F21,Sheet2!$C$6:$E$27,2,FALSE)</f>
        <v>40.5</v>
      </c>
      <c r="H21" s="15">
        <f>VLOOKUP(F21,Sheet2!$C$6:$F$27,3,FALSE)</f>
        <v>40.5</v>
      </c>
      <c r="I21" s="15">
        <f>VLOOKUP(F21,Sheet2!$C$6:$F$27,4,FALSE)</f>
        <v>81</v>
      </c>
    </row>
    <row r="22" spans="1:9" ht="30" customHeight="1">
      <c r="A22" s="2"/>
      <c r="B22" s="4">
        <v>15</v>
      </c>
      <c r="C22" s="6" t="s">
        <v>83</v>
      </c>
      <c r="D22" s="20" t="s">
        <v>86</v>
      </c>
      <c r="E22" s="12" t="s">
        <v>87</v>
      </c>
      <c r="F22" s="15" t="str">
        <f>VLOOKUP(C22,PRIJAVA!$C$6:$G$29,5,FALSE)</f>
        <v>22BT12</v>
      </c>
      <c r="G22" s="15">
        <f>VLOOKUP(F22,Sheet2!$C$6:$E$27,2,FALSE)</f>
        <v>30</v>
      </c>
      <c r="H22" s="15">
        <f>VLOOKUP(F22,Sheet2!$C$6:$F$27,3,FALSE)</f>
        <v>50</v>
      </c>
      <c r="I22" s="15">
        <f>VLOOKUP(F22,Sheet2!$C$6:$F$27,4,FALSE)</f>
        <v>80</v>
      </c>
    </row>
    <row r="23" spans="1:9" ht="30" customHeight="1">
      <c r="A23" s="2"/>
      <c r="B23" s="4">
        <v>16</v>
      </c>
      <c r="C23" s="9" t="s">
        <v>22</v>
      </c>
      <c r="D23" s="27" t="s">
        <v>24</v>
      </c>
      <c r="E23" s="14" t="s">
        <v>25</v>
      </c>
      <c r="F23" s="15" t="str">
        <f>VLOOKUP(C23,PRIJAVA!$C$6:$G$29,5,FALSE)</f>
        <v>22BT06</v>
      </c>
      <c r="G23" s="15">
        <f>VLOOKUP(F23,Sheet2!$C$6:$E$27,2,FALSE)</f>
        <v>40</v>
      </c>
      <c r="H23" s="15">
        <f>VLOOKUP(F23,Sheet2!$C$6:$F$27,3,FALSE)</f>
        <v>39</v>
      </c>
      <c r="I23" s="15">
        <f>VLOOKUP(F23,Sheet2!$C$6:$F$27,4,FALSE)</f>
        <v>79</v>
      </c>
    </row>
    <row r="24" spans="1:9" ht="30" customHeight="1">
      <c r="A24" s="2"/>
      <c r="B24" s="4">
        <v>17</v>
      </c>
      <c r="C24" s="6" t="s">
        <v>17</v>
      </c>
      <c r="D24" s="20" t="s">
        <v>20</v>
      </c>
      <c r="E24" s="12" t="s">
        <v>21</v>
      </c>
      <c r="F24" s="15" t="str">
        <f>VLOOKUP(C24,PRIJAVA!$C$6:$G$29,5,FALSE)</f>
        <v>22BT19</v>
      </c>
      <c r="G24" s="15">
        <f>VLOOKUP(F24,Sheet2!$C$6:$E$27,2,FALSE)</f>
        <v>37</v>
      </c>
      <c r="H24" s="15">
        <f>VLOOKUP(F24,Sheet2!$C$6:$F$27,3,FALSE)</f>
        <v>39</v>
      </c>
      <c r="I24" s="15">
        <f>VLOOKUP(F24,Sheet2!$C$6:$F$27,4,FALSE)</f>
        <v>76</v>
      </c>
    </row>
    <row r="25" spans="1:9" ht="30" customHeight="1">
      <c r="A25" s="2"/>
      <c r="B25" s="4">
        <v>18</v>
      </c>
      <c r="C25" s="6" t="s">
        <v>122</v>
      </c>
      <c r="D25" s="20" t="s">
        <v>89</v>
      </c>
      <c r="E25" s="12" t="s">
        <v>90</v>
      </c>
      <c r="F25" s="15" t="str">
        <f>VLOOKUP(C25,PRIJAVA!$C$6:$G$29,5,FALSE)</f>
        <v>22BT02</v>
      </c>
      <c r="G25" s="15">
        <f>VLOOKUP(F25,Sheet2!$C$6:$E$27,2,FALSE)</f>
        <v>26.5</v>
      </c>
      <c r="H25" s="15">
        <f>VLOOKUP(F25,Sheet2!$C$6:$F$27,3,FALSE)</f>
        <v>42</v>
      </c>
      <c r="I25" s="15">
        <f>VLOOKUP(F25,Sheet2!$C$6:$F$27,4,FALSE)</f>
        <v>68.5</v>
      </c>
    </row>
    <row r="26" spans="1:9" ht="30" customHeight="1">
      <c r="A26" s="2"/>
      <c r="B26" s="4">
        <v>19</v>
      </c>
      <c r="C26" s="6" t="s">
        <v>50</v>
      </c>
      <c r="D26" s="20" t="s">
        <v>52</v>
      </c>
      <c r="E26" s="12" t="s">
        <v>53</v>
      </c>
      <c r="F26" s="15" t="str">
        <f>VLOOKUP(C26,PRIJAVA!$C$6:$G$29,5,FALSE)</f>
        <v>22BT21</v>
      </c>
      <c r="G26" s="15">
        <f>VLOOKUP(F26,Sheet2!$C$6:$E$27,2,FALSE)</f>
        <v>20.5</v>
      </c>
      <c r="H26" s="15">
        <f>VLOOKUP(F26,Sheet2!$C$6:$F$27,3,FALSE)</f>
        <v>44.5</v>
      </c>
      <c r="I26" s="15">
        <f>VLOOKUP(F26,Sheet2!$C$6:$F$27,4,FALSE)</f>
        <v>65</v>
      </c>
    </row>
  </sheetData>
  <sortState ref="B6:I26">
    <sortCondition ref="B6"/>
  </sortState>
  <pageMargins left="0.7" right="0.7" top="0.75" bottom="0.75" header="0.3" footer="0.3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14" workbookViewId="0">
      <selection activeCell="H34" sqref="H34"/>
    </sheetView>
  </sheetViews>
  <sheetFormatPr defaultRowHeight="15"/>
  <cols>
    <col min="1" max="1" width="9.140625" customWidth="1"/>
    <col min="2" max="2" width="7.140625" customWidth="1"/>
    <col min="3" max="5" width="12.5703125" style="18" customWidth="1"/>
    <col min="6" max="6" width="12.42578125" customWidth="1"/>
    <col min="7" max="9" width="9.140625" style="18"/>
    <col min="10" max="10" width="9.5703125" style="18" bestFit="1" customWidth="1"/>
    <col min="11" max="14" width="9.140625" style="18"/>
  </cols>
  <sheetData>
    <row r="1" spans="1:14" hidden="1"/>
    <row r="2" spans="1:14" hidden="1">
      <c r="B2" s="1" t="s">
        <v>0</v>
      </c>
    </row>
    <row r="3" spans="1:14" hidden="1">
      <c r="B3" s="3" t="s">
        <v>120</v>
      </c>
    </row>
    <row r="4" spans="1:14" ht="20.25" hidden="1" customHeight="1">
      <c r="B4" s="3" t="s">
        <v>121</v>
      </c>
      <c r="G4" s="38" t="s">
        <v>123</v>
      </c>
      <c r="H4" s="38"/>
      <c r="I4" s="38"/>
      <c r="J4" s="34"/>
      <c r="K4" s="38" t="s">
        <v>124</v>
      </c>
      <c r="L4" s="38"/>
      <c r="M4" s="38"/>
      <c r="N4" s="35"/>
    </row>
    <row r="5" spans="1:14" ht="30.75" customHeight="1">
      <c r="A5" s="2"/>
      <c r="B5" s="4" t="s">
        <v>94</v>
      </c>
      <c r="C5" s="15" t="s">
        <v>95</v>
      </c>
      <c r="D5" s="16" t="s">
        <v>96</v>
      </c>
      <c r="E5" s="16" t="s">
        <v>97</v>
      </c>
      <c r="F5" s="15" t="s">
        <v>119</v>
      </c>
      <c r="G5" s="15"/>
      <c r="H5" s="15"/>
      <c r="I5" s="15"/>
      <c r="J5" s="15" t="s">
        <v>125</v>
      </c>
      <c r="K5" s="15"/>
      <c r="L5" s="15"/>
      <c r="M5" s="15"/>
      <c r="N5" s="15" t="s">
        <v>125</v>
      </c>
    </row>
    <row r="6" spans="1:14" ht="28.5" customHeight="1">
      <c r="A6" s="2"/>
      <c r="B6" s="4">
        <v>1</v>
      </c>
      <c r="C6" s="15" t="s">
        <v>98</v>
      </c>
      <c r="D6" s="15">
        <v>40.5</v>
      </c>
      <c r="E6" s="33">
        <f>J6+N6</f>
        <v>40.5</v>
      </c>
      <c r="F6" s="33">
        <f>SUM(D6:E6)</f>
        <v>81</v>
      </c>
      <c r="G6" s="15">
        <v>42</v>
      </c>
      <c r="H6" s="15">
        <v>42</v>
      </c>
      <c r="I6" s="15">
        <v>42</v>
      </c>
      <c r="J6" s="33">
        <f>AVERAGE(G6:I6)/2</f>
        <v>21</v>
      </c>
      <c r="K6" s="15">
        <v>39</v>
      </c>
      <c r="L6" s="15">
        <v>39</v>
      </c>
      <c r="M6" s="15">
        <v>39</v>
      </c>
      <c r="N6" s="33">
        <f>AVERAGE(K6:M6)/2</f>
        <v>19.5</v>
      </c>
    </row>
    <row r="7" spans="1:14" ht="28.5" customHeight="1">
      <c r="A7" s="2"/>
      <c r="B7" s="17">
        <v>2</v>
      </c>
      <c r="C7" s="15" t="s">
        <v>99</v>
      </c>
      <c r="D7" s="15">
        <v>26.5</v>
      </c>
      <c r="E7" s="33">
        <f t="shared" ref="E7:E27" si="0">J7+N7</f>
        <v>42</v>
      </c>
      <c r="F7" s="33">
        <f t="shared" ref="F7:F27" si="1">SUM(D7:E7)</f>
        <v>68.5</v>
      </c>
      <c r="G7" s="15">
        <v>45</v>
      </c>
      <c r="H7" s="15">
        <v>45</v>
      </c>
      <c r="I7" s="15">
        <v>45</v>
      </c>
      <c r="J7" s="33">
        <f t="shared" ref="J7:J27" si="2">AVERAGE(G7:I7)/2</f>
        <v>22.5</v>
      </c>
      <c r="K7" s="15">
        <v>39</v>
      </c>
      <c r="L7" s="15">
        <v>39</v>
      </c>
      <c r="M7" s="15">
        <v>39</v>
      </c>
      <c r="N7" s="33">
        <f t="shared" ref="N7:N27" si="3">AVERAGE(K7:M7)/2</f>
        <v>19.5</v>
      </c>
    </row>
    <row r="8" spans="1:14" ht="28.5" customHeight="1">
      <c r="A8" s="2"/>
      <c r="B8" s="17">
        <v>3</v>
      </c>
      <c r="C8" s="15" t="s">
        <v>100</v>
      </c>
      <c r="D8" s="15">
        <v>42</v>
      </c>
      <c r="E8" s="33">
        <f t="shared" si="0"/>
        <v>50</v>
      </c>
      <c r="F8" s="33">
        <f t="shared" si="1"/>
        <v>92</v>
      </c>
      <c r="G8" s="15">
        <v>50</v>
      </c>
      <c r="H8" s="15">
        <v>50</v>
      </c>
      <c r="I8" s="15">
        <v>50</v>
      </c>
      <c r="J8" s="33">
        <f t="shared" si="2"/>
        <v>25</v>
      </c>
      <c r="K8" s="15">
        <v>50</v>
      </c>
      <c r="L8" s="15">
        <v>50</v>
      </c>
      <c r="M8" s="15">
        <v>50</v>
      </c>
      <c r="N8" s="33">
        <f t="shared" si="3"/>
        <v>25</v>
      </c>
    </row>
    <row r="9" spans="1:14" ht="28.5" customHeight="1">
      <c r="A9" s="2"/>
      <c r="B9" s="17">
        <v>4</v>
      </c>
      <c r="C9" s="15" t="s">
        <v>101</v>
      </c>
      <c r="D9" s="15">
        <v>33.5</v>
      </c>
      <c r="E9" s="33">
        <f t="shared" si="0"/>
        <v>50</v>
      </c>
      <c r="F9" s="33">
        <f t="shared" si="1"/>
        <v>83.5</v>
      </c>
      <c r="G9" s="15">
        <v>50</v>
      </c>
      <c r="H9" s="15">
        <v>50</v>
      </c>
      <c r="I9" s="15">
        <v>50</v>
      </c>
      <c r="J9" s="33">
        <f t="shared" si="2"/>
        <v>25</v>
      </c>
      <c r="K9" s="15">
        <v>50</v>
      </c>
      <c r="L9" s="15">
        <v>50</v>
      </c>
      <c r="M9" s="15">
        <v>50</v>
      </c>
      <c r="N9" s="33">
        <f t="shared" si="3"/>
        <v>25</v>
      </c>
    </row>
    <row r="10" spans="1:14" ht="28.5" customHeight="1">
      <c r="A10" s="2"/>
      <c r="B10" s="17">
        <v>5</v>
      </c>
      <c r="C10" s="15" t="s">
        <v>102</v>
      </c>
      <c r="D10" s="36">
        <v>42</v>
      </c>
      <c r="E10" s="33">
        <f t="shared" si="0"/>
        <v>48.5</v>
      </c>
      <c r="F10" s="33">
        <f t="shared" si="1"/>
        <v>90.5</v>
      </c>
      <c r="G10" s="15">
        <v>47</v>
      </c>
      <c r="H10" s="15">
        <v>47</v>
      </c>
      <c r="I10" s="15">
        <v>47</v>
      </c>
      <c r="J10" s="33">
        <f t="shared" si="2"/>
        <v>23.5</v>
      </c>
      <c r="K10" s="15">
        <v>50</v>
      </c>
      <c r="L10" s="15">
        <v>50</v>
      </c>
      <c r="M10" s="15">
        <v>50</v>
      </c>
      <c r="N10" s="33">
        <f t="shared" si="3"/>
        <v>25</v>
      </c>
    </row>
    <row r="11" spans="1:14" ht="28.5" customHeight="1">
      <c r="A11" s="2"/>
      <c r="B11" s="17">
        <v>6</v>
      </c>
      <c r="C11" s="15" t="s">
        <v>103</v>
      </c>
      <c r="D11" s="15">
        <v>40</v>
      </c>
      <c r="E11" s="33">
        <f t="shared" si="0"/>
        <v>39</v>
      </c>
      <c r="F11" s="33">
        <f t="shared" si="1"/>
        <v>79</v>
      </c>
      <c r="G11" s="15">
        <v>48</v>
      </c>
      <c r="H11" s="15">
        <v>48</v>
      </c>
      <c r="I11" s="15">
        <v>48</v>
      </c>
      <c r="J11" s="33">
        <f t="shared" si="2"/>
        <v>24</v>
      </c>
      <c r="K11" s="15">
        <v>30</v>
      </c>
      <c r="L11" s="15">
        <v>30</v>
      </c>
      <c r="M11" s="15">
        <v>30</v>
      </c>
      <c r="N11" s="33">
        <f t="shared" si="3"/>
        <v>15</v>
      </c>
    </row>
    <row r="12" spans="1:14" ht="28.5" customHeight="1">
      <c r="A12" s="2"/>
      <c r="B12" s="17">
        <v>7</v>
      </c>
      <c r="C12" s="15" t="s">
        <v>104</v>
      </c>
      <c r="D12" s="15">
        <v>49</v>
      </c>
      <c r="E12" s="33">
        <f t="shared" si="0"/>
        <v>47.5</v>
      </c>
      <c r="F12" s="33">
        <f t="shared" si="1"/>
        <v>96.5</v>
      </c>
      <c r="G12" s="15">
        <v>50</v>
      </c>
      <c r="H12" s="15">
        <v>50</v>
      </c>
      <c r="I12" s="15">
        <v>50</v>
      </c>
      <c r="J12" s="33">
        <f t="shared" si="2"/>
        <v>25</v>
      </c>
      <c r="K12" s="15">
        <v>45</v>
      </c>
      <c r="L12" s="15">
        <v>45</v>
      </c>
      <c r="M12" s="15">
        <v>45</v>
      </c>
      <c r="N12" s="33">
        <f t="shared" si="3"/>
        <v>22.5</v>
      </c>
    </row>
    <row r="13" spans="1:14" ht="28.5" customHeight="1">
      <c r="A13" s="2"/>
      <c r="B13" s="17">
        <v>8</v>
      </c>
      <c r="C13" s="15" t="s">
        <v>105</v>
      </c>
      <c r="D13" s="15">
        <v>37</v>
      </c>
      <c r="E13" s="33">
        <f t="shared" si="0"/>
        <v>47.5</v>
      </c>
      <c r="F13" s="33">
        <f t="shared" si="1"/>
        <v>84.5</v>
      </c>
      <c r="G13" s="15">
        <v>50</v>
      </c>
      <c r="H13" s="15">
        <v>50</v>
      </c>
      <c r="I13" s="15">
        <v>50</v>
      </c>
      <c r="J13" s="33">
        <f t="shared" si="2"/>
        <v>25</v>
      </c>
      <c r="K13" s="15">
        <v>45</v>
      </c>
      <c r="L13" s="15">
        <v>45</v>
      </c>
      <c r="M13" s="15">
        <v>45</v>
      </c>
      <c r="N13" s="33">
        <f t="shared" si="3"/>
        <v>22.5</v>
      </c>
    </row>
    <row r="14" spans="1:14" ht="28.5" customHeight="1">
      <c r="A14" s="2"/>
      <c r="B14" s="17">
        <v>9</v>
      </c>
      <c r="C14" s="15" t="s">
        <v>106</v>
      </c>
      <c r="D14" s="15">
        <v>44</v>
      </c>
      <c r="E14" s="33">
        <f t="shared" si="0"/>
        <v>47</v>
      </c>
      <c r="F14" s="33">
        <f t="shared" si="1"/>
        <v>91</v>
      </c>
      <c r="G14" s="15">
        <v>44</v>
      </c>
      <c r="H14" s="15">
        <v>44</v>
      </c>
      <c r="I14" s="15">
        <v>44</v>
      </c>
      <c r="J14" s="33">
        <f t="shared" si="2"/>
        <v>22</v>
      </c>
      <c r="K14" s="15">
        <v>50</v>
      </c>
      <c r="L14" s="15">
        <v>50</v>
      </c>
      <c r="M14" s="15">
        <v>50</v>
      </c>
      <c r="N14" s="33">
        <f t="shared" si="3"/>
        <v>25</v>
      </c>
    </row>
    <row r="15" spans="1:14" ht="28.5" customHeight="1">
      <c r="A15" s="2"/>
      <c r="B15" s="17">
        <v>10</v>
      </c>
      <c r="C15" s="15" t="s">
        <v>107</v>
      </c>
      <c r="D15" s="15">
        <v>45.5</v>
      </c>
      <c r="E15" s="33">
        <f t="shared" si="0"/>
        <v>50</v>
      </c>
      <c r="F15" s="33">
        <f t="shared" si="1"/>
        <v>95.5</v>
      </c>
      <c r="G15" s="15">
        <v>50</v>
      </c>
      <c r="H15" s="15">
        <v>50</v>
      </c>
      <c r="I15" s="15">
        <v>50</v>
      </c>
      <c r="J15" s="33">
        <f t="shared" si="2"/>
        <v>25</v>
      </c>
      <c r="K15" s="15">
        <v>50</v>
      </c>
      <c r="L15" s="15">
        <v>50</v>
      </c>
      <c r="M15" s="15">
        <v>50</v>
      </c>
      <c r="N15" s="33">
        <f t="shared" si="3"/>
        <v>25</v>
      </c>
    </row>
    <row r="16" spans="1:14" ht="28.5" customHeight="1">
      <c r="A16" s="2"/>
      <c r="B16" s="17">
        <v>11</v>
      </c>
      <c r="C16" s="15" t="s">
        <v>108</v>
      </c>
      <c r="D16" s="15">
        <v>44.5</v>
      </c>
      <c r="E16" s="33">
        <f t="shared" si="0"/>
        <v>44.5</v>
      </c>
      <c r="F16" s="33">
        <f t="shared" si="1"/>
        <v>89</v>
      </c>
      <c r="G16" s="15">
        <v>50</v>
      </c>
      <c r="H16" s="15">
        <v>50</v>
      </c>
      <c r="I16" s="15">
        <v>50</v>
      </c>
      <c r="J16" s="33">
        <f t="shared" si="2"/>
        <v>25</v>
      </c>
      <c r="K16" s="15">
        <v>39</v>
      </c>
      <c r="L16" s="15">
        <v>39</v>
      </c>
      <c r="M16" s="15">
        <v>39</v>
      </c>
      <c r="N16" s="33">
        <f t="shared" si="3"/>
        <v>19.5</v>
      </c>
    </row>
    <row r="17" spans="1:14" ht="28.5" customHeight="1">
      <c r="A17" s="2"/>
      <c r="B17" s="17">
        <v>12</v>
      </c>
      <c r="C17" s="15" t="s">
        <v>109</v>
      </c>
      <c r="D17" s="15">
        <v>30</v>
      </c>
      <c r="E17" s="33">
        <f t="shared" si="0"/>
        <v>50</v>
      </c>
      <c r="F17" s="33">
        <f t="shared" si="1"/>
        <v>80</v>
      </c>
      <c r="G17" s="15">
        <v>50</v>
      </c>
      <c r="H17" s="15">
        <v>50</v>
      </c>
      <c r="I17" s="15">
        <v>50</v>
      </c>
      <c r="J17" s="33">
        <f t="shared" si="2"/>
        <v>25</v>
      </c>
      <c r="K17" s="15">
        <v>50</v>
      </c>
      <c r="L17" s="15">
        <v>50</v>
      </c>
      <c r="M17" s="15">
        <v>50</v>
      </c>
      <c r="N17" s="33">
        <f t="shared" si="3"/>
        <v>25</v>
      </c>
    </row>
    <row r="18" spans="1:14" ht="28.5" customHeight="1">
      <c r="A18" s="2"/>
      <c r="B18" s="17">
        <v>13</v>
      </c>
      <c r="C18" s="15" t="s">
        <v>110</v>
      </c>
      <c r="D18" s="15">
        <v>44.5</v>
      </c>
      <c r="E18" s="33">
        <f t="shared" si="0"/>
        <v>47</v>
      </c>
      <c r="F18" s="33">
        <f t="shared" si="1"/>
        <v>91.5</v>
      </c>
      <c r="G18" s="15">
        <v>50</v>
      </c>
      <c r="H18" s="15">
        <v>50</v>
      </c>
      <c r="I18" s="15">
        <v>50</v>
      </c>
      <c r="J18" s="33">
        <f t="shared" si="2"/>
        <v>25</v>
      </c>
      <c r="K18" s="15">
        <v>44</v>
      </c>
      <c r="L18" s="15">
        <v>44</v>
      </c>
      <c r="M18" s="15">
        <v>44</v>
      </c>
      <c r="N18" s="33">
        <f t="shared" si="3"/>
        <v>22</v>
      </c>
    </row>
    <row r="19" spans="1:14" ht="28.5" customHeight="1">
      <c r="A19" s="2"/>
      <c r="B19" s="17">
        <v>14</v>
      </c>
      <c r="C19" s="15" t="s">
        <v>111</v>
      </c>
      <c r="D19" s="15">
        <v>47.5</v>
      </c>
      <c r="E19" s="33">
        <f t="shared" si="0"/>
        <v>47.5</v>
      </c>
      <c r="F19" s="33">
        <f t="shared" si="1"/>
        <v>95</v>
      </c>
      <c r="G19" s="15">
        <v>50</v>
      </c>
      <c r="H19" s="15">
        <v>50</v>
      </c>
      <c r="I19" s="15">
        <v>50</v>
      </c>
      <c r="J19" s="33">
        <f t="shared" si="2"/>
        <v>25</v>
      </c>
      <c r="K19" s="15">
        <v>45</v>
      </c>
      <c r="L19" s="15">
        <v>45</v>
      </c>
      <c r="M19" s="15">
        <v>45</v>
      </c>
      <c r="N19" s="33">
        <f t="shared" si="3"/>
        <v>22.5</v>
      </c>
    </row>
    <row r="20" spans="1:14" ht="28.5" customHeight="1">
      <c r="A20" s="2"/>
      <c r="B20" s="17">
        <v>15</v>
      </c>
      <c r="C20" s="15" t="s">
        <v>112</v>
      </c>
      <c r="D20" s="15">
        <v>46.5</v>
      </c>
      <c r="E20" s="33">
        <f t="shared" si="0"/>
        <v>50</v>
      </c>
      <c r="F20" s="33">
        <f t="shared" si="1"/>
        <v>96.5</v>
      </c>
      <c r="G20" s="15">
        <v>50</v>
      </c>
      <c r="H20" s="15">
        <v>50</v>
      </c>
      <c r="I20" s="15">
        <v>50</v>
      </c>
      <c r="J20" s="33">
        <f t="shared" si="2"/>
        <v>25</v>
      </c>
      <c r="K20" s="15">
        <v>50</v>
      </c>
      <c r="L20" s="15">
        <v>50</v>
      </c>
      <c r="M20" s="15">
        <v>50</v>
      </c>
      <c r="N20" s="33">
        <f t="shared" si="3"/>
        <v>25</v>
      </c>
    </row>
    <row r="21" spans="1:14" ht="28.5" customHeight="1">
      <c r="A21" s="2"/>
      <c r="B21" s="17">
        <v>16</v>
      </c>
      <c r="C21" s="15" t="s">
        <v>113</v>
      </c>
      <c r="D21" s="15">
        <v>42</v>
      </c>
      <c r="E21" s="33">
        <f t="shared" si="0"/>
        <v>46</v>
      </c>
      <c r="F21" s="33">
        <f t="shared" si="1"/>
        <v>88</v>
      </c>
      <c r="G21" s="15">
        <v>50</v>
      </c>
      <c r="H21" s="15">
        <v>50</v>
      </c>
      <c r="I21" s="15">
        <v>50</v>
      </c>
      <c r="J21" s="33">
        <f t="shared" si="2"/>
        <v>25</v>
      </c>
      <c r="K21" s="15">
        <v>42</v>
      </c>
      <c r="L21" s="15">
        <v>42</v>
      </c>
      <c r="M21" s="15">
        <v>42</v>
      </c>
      <c r="N21" s="33">
        <f t="shared" si="3"/>
        <v>21</v>
      </c>
    </row>
    <row r="22" spans="1:14" ht="28.5" customHeight="1">
      <c r="A22" s="2"/>
      <c r="B22" s="17">
        <v>17</v>
      </c>
      <c r="C22" s="15" t="s">
        <v>114</v>
      </c>
      <c r="D22" s="15">
        <v>47</v>
      </c>
      <c r="E22" s="33">
        <f t="shared" si="0"/>
        <v>50</v>
      </c>
      <c r="F22" s="33">
        <f t="shared" si="1"/>
        <v>97</v>
      </c>
      <c r="G22" s="15">
        <v>50</v>
      </c>
      <c r="H22" s="15">
        <v>50</v>
      </c>
      <c r="I22" s="15">
        <v>50</v>
      </c>
      <c r="J22" s="33">
        <f t="shared" si="2"/>
        <v>25</v>
      </c>
      <c r="K22" s="15">
        <v>50</v>
      </c>
      <c r="L22" s="15">
        <v>50</v>
      </c>
      <c r="M22" s="15">
        <v>50</v>
      </c>
      <c r="N22" s="33">
        <f t="shared" si="3"/>
        <v>25</v>
      </c>
    </row>
    <row r="23" spans="1:14" ht="28.5" customHeight="1">
      <c r="A23" s="2"/>
      <c r="B23" s="17">
        <v>18</v>
      </c>
      <c r="C23" s="15" t="s">
        <v>115</v>
      </c>
      <c r="D23" s="15">
        <v>48</v>
      </c>
      <c r="E23" s="33">
        <f t="shared" si="0"/>
        <v>47</v>
      </c>
      <c r="F23" s="33">
        <f t="shared" si="1"/>
        <v>95</v>
      </c>
      <c r="G23" s="15">
        <v>50</v>
      </c>
      <c r="H23" s="15">
        <v>50</v>
      </c>
      <c r="I23" s="15">
        <v>50</v>
      </c>
      <c r="J23" s="33">
        <f t="shared" si="2"/>
        <v>25</v>
      </c>
      <c r="K23" s="15">
        <v>44</v>
      </c>
      <c r="L23" s="15">
        <v>44</v>
      </c>
      <c r="M23" s="15">
        <v>44</v>
      </c>
      <c r="N23" s="33">
        <f t="shared" si="3"/>
        <v>22</v>
      </c>
    </row>
    <row r="24" spans="1:14" ht="28.5" customHeight="1">
      <c r="A24" s="2"/>
      <c r="B24" s="17">
        <v>19</v>
      </c>
      <c r="C24" s="15" t="s">
        <v>116</v>
      </c>
      <c r="D24" s="15">
        <v>37</v>
      </c>
      <c r="E24" s="33">
        <f t="shared" si="0"/>
        <v>39</v>
      </c>
      <c r="F24" s="33">
        <f t="shared" si="1"/>
        <v>76</v>
      </c>
      <c r="G24" s="15">
        <v>44</v>
      </c>
      <c r="H24" s="15">
        <v>44</v>
      </c>
      <c r="I24" s="15">
        <v>44</v>
      </c>
      <c r="J24" s="33">
        <f t="shared" si="2"/>
        <v>22</v>
      </c>
      <c r="K24" s="15">
        <v>34</v>
      </c>
      <c r="L24" s="15">
        <v>34</v>
      </c>
      <c r="M24" s="15">
        <v>34</v>
      </c>
      <c r="N24" s="33">
        <f t="shared" si="3"/>
        <v>17</v>
      </c>
    </row>
    <row r="25" spans="1:14" ht="28.5" customHeight="1">
      <c r="A25" s="2"/>
      <c r="B25" s="17">
        <v>20</v>
      </c>
      <c r="C25" s="15" t="s">
        <v>117</v>
      </c>
      <c r="D25" s="15">
        <v>44.5</v>
      </c>
      <c r="E25" s="33">
        <f t="shared" si="0"/>
        <v>50</v>
      </c>
      <c r="F25" s="33">
        <f t="shared" si="1"/>
        <v>94.5</v>
      </c>
      <c r="G25" s="15">
        <v>50</v>
      </c>
      <c r="H25" s="15">
        <v>50</v>
      </c>
      <c r="I25" s="15">
        <v>50</v>
      </c>
      <c r="J25" s="33">
        <f t="shared" si="2"/>
        <v>25</v>
      </c>
      <c r="K25" s="15">
        <v>50</v>
      </c>
      <c r="L25" s="15">
        <v>50</v>
      </c>
      <c r="M25" s="15">
        <v>50</v>
      </c>
      <c r="N25" s="33">
        <f t="shared" si="3"/>
        <v>25</v>
      </c>
    </row>
    <row r="26" spans="1:14" ht="28.5" customHeight="1">
      <c r="A26" s="2"/>
      <c r="B26" s="17">
        <v>21</v>
      </c>
      <c r="C26" s="15" t="s">
        <v>118</v>
      </c>
      <c r="D26" s="15">
        <v>20.5</v>
      </c>
      <c r="E26" s="33">
        <f t="shared" si="0"/>
        <v>44.5</v>
      </c>
      <c r="F26" s="33">
        <f t="shared" si="1"/>
        <v>65</v>
      </c>
      <c r="G26" s="15">
        <v>50</v>
      </c>
      <c r="H26" s="15">
        <v>50</v>
      </c>
      <c r="I26" s="15">
        <v>50</v>
      </c>
      <c r="J26" s="33">
        <f t="shared" si="2"/>
        <v>25</v>
      </c>
      <c r="K26" s="15">
        <v>39</v>
      </c>
      <c r="L26" s="15">
        <v>39</v>
      </c>
      <c r="M26" s="15">
        <v>39</v>
      </c>
      <c r="N26" s="33">
        <f t="shared" si="3"/>
        <v>19.5</v>
      </c>
    </row>
    <row r="27" spans="1:14" ht="28.5" customHeight="1">
      <c r="B27" s="15"/>
      <c r="C27" s="15"/>
      <c r="D27" s="15"/>
      <c r="E27" s="33"/>
      <c r="F27" s="33"/>
      <c r="G27" s="15"/>
      <c r="H27" s="15"/>
      <c r="I27" s="15"/>
      <c r="J27" s="33"/>
      <c r="K27" s="15"/>
      <c r="L27" s="15"/>
      <c r="M27" s="15"/>
      <c r="N27" s="33"/>
    </row>
  </sheetData>
  <mergeCells count="2">
    <mergeCell ref="G4:I4"/>
    <mergeCell ref="K4:M4"/>
  </mergeCells>
  <phoneticPr fontId="4" type="noConversion"/>
  <pageMargins left="0.25" right="0.25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7"/>
  <sheetViews>
    <sheetView topLeftCell="A19" workbookViewId="0">
      <selection activeCell="K26" sqref="K26"/>
    </sheetView>
  </sheetViews>
  <sheetFormatPr defaultRowHeight="15"/>
  <cols>
    <col min="3" max="5" width="12.5703125" style="18" customWidth="1"/>
    <col min="6" max="6" width="12.42578125" customWidth="1"/>
  </cols>
  <sheetData>
    <row r="2" spans="2:6">
      <c r="B2" s="1" t="s">
        <v>0</v>
      </c>
    </row>
    <row r="3" spans="2:6">
      <c r="B3" s="3" t="s">
        <v>120</v>
      </c>
    </row>
    <row r="4" spans="2:6">
      <c r="B4" s="3" t="s">
        <v>121</v>
      </c>
    </row>
    <row r="5" spans="2:6" ht="46.5" customHeight="1">
      <c r="B5" s="2"/>
      <c r="C5" s="23" t="s">
        <v>95</v>
      </c>
      <c r="D5" s="24" t="s">
        <v>96</v>
      </c>
      <c r="E5" s="24" t="s">
        <v>97</v>
      </c>
      <c r="F5" s="23" t="s">
        <v>119</v>
      </c>
    </row>
    <row r="6" spans="2:6" ht="27" customHeight="1">
      <c r="B6" s="25">
        <f>RANK(F6,$F$6:$F$27,0)</f>
        <v>1</v>
      </c>
      <c r="C6" s="15" t="s">
        <v>114</v>
      </c>
      <c r="D6" s="15">
        <f>VLOOKUP(C6,Sheet2!$C$6:$F$27,2,FALSE)</f>
        <v>47</v>
      </c>
      <c r="E6" s="15">
        <f>VLOOKUP(C6,Sheet2!$C$6:$F$27,3,FALSE)</f>
        <v>50</v>
      </c>
      <c r="F6" s="15">
        <f t="shared" ref="F6:F26" si="0">SUM(D6:E6)</f>
        <v>97</v>
      </c>
    </row>
    <row r="7" spans="2:6" ht="27" customHeight="1">
      <c r="B7" s="25">
        <f>RANK(F7,$F$6:$F$27,0)</f>
        <v>2</v>
      </c>
      <c r="C7" s="15" t="s">
        <v>104</v>
      </c>
      <c r="D7" s="15">
        <f>VLOOKUP(C7,Sheet2!$C$6:$F$27,2,FALSE)</f>
        <v>49</v>
      </c>
      <c r="E7" s="15">
        <f>VLOOKUP(C7,Sheet2!$C$6:$F$27,3,FALSE)</f>
        <v>47.5</v>
      </c>
      <c r="F7" s="15">
        <f t="shared" si="0"/>
        <v>96.5</v>
      </c>
    </row>
    <row r="8" spans="2:6" ht="27" customHeight="1">
      <c r="B8" s="25">
        <f>RANK(F8,$F$6:$F$27,0)</f>
        <v>2</v>
      </c>
      <c r="C8" s="15" t="s">
        <v>112</v>
      </c>
      <c r="D8" s="15">
        <f>VLOOKUP(C8,Sheet2!$C$6:$F$27,2,FALSE)</f>
        <v>46.5</v>
      </c>
      <c r="E8" s="15">
        <f>VLOOKUP(C8,Sheet2!$C$6:$F$27,3,FALSE)</f>
        <v>50</v>
      </c>
      <c r="F8" s="15">
        <f t="shared" si="0"/>
        <v>96.5</v>
      </c>
    </row>
    <row r="9" spans="2:6" ht="27" customHeight="1">
      <c r="B9" s="25">
        <v>3</v>
      </c>
      <c r="C9" s="15" t="s">
        <v>107</v>
      </c>
      <c r="D9" s="15">
        <f>VLOOKUP(C9,Sheet2!$C$6:$F$27,2,FALSE)</f>
        <v>45.5</v>
      </c>
      <c r="E9" s="15">
        <f>VLOOKUP(C9,Sheet2!$C$6:$F$27,3,FALSE)</f>
        <v>50</v>
      </c>
      <c r="F9" s="15">
        <f t="shared" si="0"/>
        <v>95.5</v>
      </c>
    </row>
    <row r="10" spans="2:6" ht="27" customHeight="1">
      <c r="B10" s="25">
        <v>4</v>
      </c>
      <c r="C10" s="15" t="s">
        <v>111</v>
      </c>
      <c r="D10" s="15">
        <f>VLOOKUP(C10,Sheet2!$C$6:$F$27,2,FALSE)</f>
        <v>47.5</v>
      </c>
      <c r="E10" s="15">
        <f>VLOOKUP(C10,Sheet2!$C$6:$F$27,3,FALSE)</f>
        <v>47.5</v>
      </c>
      <c r="F10" s="15">
        <f t="shared" si="0"/>
        <v>95</v>
      </c>
    </row>
    <row r="11" spans="2:6" ht="27" customHeight="1">
      <c r="B11" s="25">
        <v>4</v>
      </c>
      <c r="C11" s="15" t="s">
        <v>115</v>
      </c>
      <c r="D11" s="15">
        <f>VLOOKUP(C11,Sheet2!$C$6:$F$27,2,FALSE)</f>
        <v>48</v>
      </c>
      <c r="E11" s="15">
        <f>VLOOKUP(C11,Sheet2!$C$6:$F$27,3,FALSE)</f>
        <v>47</v>
      </c>
      <c r="F11" s="15">
        <f t="shared" si="0"/>
        <v>95</v>
      </c>
    </row>
    <row r="12" spans="2:6" ht="27" customHeight="1">
      <c r="B12" s="25">
        <v>5</v>
      </c>
      <c r="C12" s="15" t="s">
        <v>117</v>
      </c>
      <c r="D12" s="15">
        <f>VLOOKUP(C12,Sheet2!$C$6:$F$27,2,FALSE)</f>
        <v>44.5</v>
      </c>
      <c r="E12" s="15">
        <f>VLOOKUP(C12,Sheet2!$C$6:$F$27,3,FALSE)</f>
        <v>50</v>
      </c>
      <c r="F12" s="15">
        <f t="shared" si="0"/>
        <v>94.5</v>
      </c>
    </row>
    <row r="13" spans="2:6" ht="27" customHeight="1">
      <c r="B13" s="25">
        <v>6</v>
      </c>
      <c r="C13" s="15" t="s">
        <v>100</v>
      </c>
      <c r="D13" s="15">
        <f>VLOOKUP(C13,Sheet2!$C$6:$F$27,2,FALSE)</f>
        <v>42</v>
      </c>
      <c r="E13" s="15">
        <f>VLOOKUP(C13,Sheet2!$C$6:$F$27,3,FALSE)</f>
        <v>50</v>
      </c>
      <c r="F13" s="15">
        <f t="shared" si="0"/>
        <v>92</v>
      </c>
    </row>
    <row r="14" spans="2:6" ht="27" customHeight="1">
      <c r="B14" s="25">
        <v>7</v>
      </c>
      <c r="C14" s="15" t="s">
        <v>110</v>
      </c>
      <c r="D14" s="15">
        <f>VLOOKUP(C14,Sheet2!$C$6:$F$27,2,FALSE)</f>
        <v>44.5</v>
      </c>
      <c r="E14" s="15">
        <f>VLOOKUP(C14,Sheet2!$C$6:$F$27,3,FALSE)</f>
        <v>47</v>
      </c>
      <c r="F14" s="15">
        <f t="shared" si="0"/>
        <v>91.5</v>
      </c>
    </row>
    <row r="15" spans="2:6" ht="27" customHeight="1">
      <c r="B15" s="25">
        <v>8</v>
      </c>
      <c r="C15" s="15" t="s">
        <v>106</v>
      </c>
      <c r="D15" s="15">
        <f>VLOOKUP(C15,Sheet2!$C$6:$F$27,2,FALSE)</f>
        <v>44</v>
      </c>
      <c r="E15" s="15">
        <f>VLOOKUP(C15,Sheet2!$C$6:$F$27,3,FALSE)</f>
        <v>47</v>
      </c>
      <c r="F15" s="15">
        <f t="shared" si="0"/>
        <v>91</v>
      </c>
    </row>
    <row r="16" spans="2:6" ht="27" customHeight="1">
      <c r="B16" s="25">
        <v>9</v>
      </c>
      <c r="C16" s="15" t="s">
        <v>102</v>
      </c>
      <c r="D16" s="15">
        <f>VLOOKUP(C16,Sheet2!$C$6:$F$27,2,FALSE)</f>
        <v>42</v>
      </c>
      <c r="E16" s="15">
        <f>VLOOKUP(C16,Sheet2!$C$6:$F$27,3,FALSE)</f>
        <v>48.5</v>
      </c>
      <c r="F16" s="15">
        <f t="shared" si="0"/>
        <v>90.5</v>
      </c>
    </row>
    <row r="17" spans="2:6" ht="27" customHeight="1">
      <c r="B17" s="25">
        <v>10</v>
      </c>
      <c r="C17" s="15" t="s">
        <v>108</v>
      </c>
      <c r="D17" s="15">
        <f>VLOOKUP(C17,Sheet2!$C$6:$F$27,2,FALSE)</f>
        <v>44.5</v>
      </c>
      <c r="E17" s="15">
        <f>VLOOKUP(C17,Sheet2!$C$6:$F$27,3,FALSE)</f>
        <v>44.5</v>
      </c>
      <c r="F17" s="15">
        <f t="shared" si="0"/>
        <v>89</v>
      </c>
    </row>
    <row r="18" spans="2:6" ht="27" customHeight="1">
      <c r="B18" s="25">
        <v>11</v>
      </c>
      <c r="C18" s="15" t="s">
        <v>113</v>
      </c>
      <c r="D18" s="15">
        <f>VLOOKUP(C18,Sheet2!$C$6:$F$27,2,FALSE)</f>
        <v>42</v>
      </c>
      <c r="E18" s="15">
        <f>VLOOKUP(C18,Sheet2!$C$6:$F$27,3,FALSE)</f>
        <v>46</v>
      </c>
      <c r="F18" s="15">
        <f t="shared" si="0"/>
        <v>88</v>
      </c>
    </row>
    <row r="19" spans="2:6" ht="27" customHeight="1">
      <c r="B19" s="25">
        <v>12</v>
      </c>
      <c r="C19" s="15" t="s">
        <v>105</v>
      </c>
      <c r="D19" s="15">
        <f>VLOOKUP(C19,Sheet2!$C$6:$F$27,2,FALSE)</f>
        <v>37</v>
      </c>
      <c r="E19" s="15">
        <f>VLOOKUP(C19,Sheet2!$C$6:$F$27,3,FALSE)</f>
        <v>47.5</v>
      </c>
      <c r="F19" s="15">
        <f t="shared" si="0"/>
        <v>84.5</v>
      </c>
    </row>
    <row r="20" spans="2:6" ht="27" customHeight="1">
      <c r="B20" s="25">
        <v>13</v>
      </c>
      <c r="C20" s="15" t="s">
        <v>101</v>
      </c>
      <c r="D20" s="15">
        <f>VLOOKUP(C20,Sheet2!$C$6:$F$27,2,FALSE)</f>
        <v>33.5</v>
      </c>
      <c r="E20" s="15">
        <f>VLOOKUP(C20,Sheet2!$C$6:$F$27,3,FALSE)</f>
        <v>50</v>
      </c>
      <c r="F20" s="15">
        <f t="shared" si="0"/>
        <v>83.5</v>
      </c>
    </row>
    <row r="21" spans="2:6" ht="27" customHeight="1">
      <c r="B21" s="25">
        <v>14</v>
      </c>
      <c r="C21" s="15" t="s">
        <v>98</v>
      </c>
      <c r="D21" s="15">
        <f>VLOOKUP(C21,Sheet2!$C$6:$F$27,2,FALSE)</f>
        <v>40.5</v>
      </c>
      <c r="E21" s="15">
        <f>VLOOKUP(C21,Sheet2!$C$6:$F$27,3,FALSE)</f>
        <v>40.5</v>
      </c>
      <c r="F21" s="15">
        <f t="shared" si="0"/>
        <v>81</v>
      </c>
    </row>
    <row r="22" spans="2:6" ht="27" customHeight="1">
      <c r="B22" s="25">
        <v>15</v>
      </c>
      <c r="C22" s="15" t="s">
        <v>109</v>
      </c>
      <c r="D22" s="15">
        <f>VLOOKUP(C22,Sheet2!$C$6:$F$27,2,FALSE)</f>
        <v>30</v>
      </c>
      <c r="E22" s="15">
        <f>VLOOKUP(C22,Sheet2!$C$6:$F$27,3,FALSE)</f>
        <v>50</v>
      </c>
      <c r="F22" s="15">
        <f t="shared" si="0"/>
        <v>80</v>
      </c>
    </row>
    <row r="23" spans="2:6" ht="27" customHeight="1">
      <c r="B23" s="25">
        <v>16</v>
      </c>
      <c r="C23" s="15" t="s">
        <v>103</v>
      </c>
      <c r="D23" s="15">
        <f>VLOOKUP(C23,Sheet2!$C$6:$F$27,2,FALSE)</f>
        <v>40</v>
      </c>
      <c r="E23" s="15">
        <f>VLOOKUP(C23,Sheet2!$C$6:$F$27,3,FALSE)</f>
        <v>39</v>
      </c>
      <c r="F23" s="15">
        <f t="shared" si="0"/>
        <v>79</v>
      </c>
    </row>
    <row r="24" spans="2:6" ht="27" customHeight="1">
      <c r="B24" s="25">
        <v>17</v>
      </c>
      <c r="C24" s="15" t="s">
        <v>116</v>
      </c>
      <c r="D24" s="15">
        <f>VLOOKUP(C24,Sheet2!$C$6:$F$27,2,FALSE)</f>
        <v>37</v>
      </c>
      <c r="E24" s="15">
        <f>VLOOKUP(C24,Sheet2!$C$6:$F$27,3,FALSE)</f>
        <v>39</v>
      </c>
      <c r="F24" s="15">
        <f t="shared" si="0"/>
        <v>76</v>
      </c>
    </row>
    <row r="25" spans="2:6" ht="27" customHeight="1">
      <c r="B25" s="25">
        <v>18</v>
      </c>
      <c r="C25" s="15" t="s">
        <v>99</v>
      </c>
      <c r="D25" s="15">
        <f>VLOOKUP(C25,Sheet2!$C$6:$F$27,2,FALSE)</f>
        <v>26.5</v>
      </c>
      <c r="E25" s="15">
        <f>VLOOKUP(C25,Sheet2!$C$6:$F$27,3,FALSE)</f>
        <v>42</v>
      </c>
      <c r="F25" s="15">
        <f t="shared" si="0"/>
        <v>68.5</v>
      </c>
    </row>
    <row r="26" spans="2:6" ht="27" customHeight="1">
      <c r="B26" s="25">
        <v>19</v>
      </c>
      <c r="C26" s="15" t="s">
        <v>118</v>
      </c>
      <c r="D26" s="15">
        <f>VLOOKUP(C26,Sheet2!$C$6:$F$27,2,FALSE)</f>
        <v>20.5</v>
      </c>
      <c r="E26" s="15">
        <f>VLOOKUP(C26,Sheet2!$C$6:$F$27,3,FALSE)</f>
        <v>44.5</v>
      </c>
      <c r="F26" s="15">
        <f t="shared" si="0"/>
        <v>65</v>
      </c>
    </row>
    <row r="27" spans="2:6" ht="27" customHeight="1">
      <c r="B27" s="25"/>
      <c r="C27" s="15"/>
      <c r="D27" s="15"/>
      <c r="E27" s="15"/>
      <c r="F27" s="15"/>
    </row>
  </sheetData>
  <sortState ref="B6:F27">
    <sortCondition ref="B6"/>
  </sortState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PRIJAVA</vt:lpstr>
      <vt:lpstr>РЕЗУЛТАТИ</vt:lpstr>
      <vt:lpstr>Sheet2</vt:lpstr>
      <vt:lpstr>ПЛАСМАН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Stole</cp:lastModifiedBy>
  <cp:lastPrinted>2023-03-25T17:07:16Z</cp:lastPrinted>
  <dcterms:created xsi:type="dcterms:W3CDTF">2015-06-05T18:17:20Z</dcterms:created>
  <dcterms:modified xsi:type="dcterms:W3CDTF">2023-03-29T07:25:49Z</dcterms:modified>
</cp:coreProperties>
</file>